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1-Team Dbl Elimination Bracket" sheetId="1" r:id="rId1"/>
  </sheets>
  <definedNames>
    <definedName name="_xlnm.Print_Area" localSheetId="0">'11-Team Dbl Elimination Bracket'!$A$1:$N$40</definedName>
  </definedNames>
  <calcPr fullCalcOnLoad="1"/>
</workbook>
</file>

<file path=xl/sharedStrings.xml><?xml version="1.0" encoding="utf-8"?>
<sst xmlns="http://schemas.openxmlformats.org/spreadsheetml/2006/main" count="37" uniqueCount="37">
  <si>
    <t>if first loss</t>
  </si>
  <si>
    <t>Winner</t>
  </si>
  <si>
    <t>team 3</t>
  </si>
  <si>
    <t>team 1</t>
  </si>
  <si>
    <t>team 2</t>
  </si>
  <si>
    <t>team 4</t>
  </si>
  <si>
    <t>team 5</t>
  </si>
  <si>
    <t>team 6</t>
  </si>
  <si>
    <t>team 7</t>
  </si>
  <si>
    <t>team 8</t>
  </si>
  <si>
    <t>team 9</t>
  </si>
  <si>
    <t>team 10</t>
  </si>
  <si>
    <t>or</t>
  </si>
  <si>
    <t>Champion</t>
  </si>
  <si>
    <t>team 11</t>
  </si>
  <si>
    <t>Loser of 20</t>
  </si>
  <si>
    <t xml:space="preserve">(10 </t>
  </si>
  <si>
    <t xml:space="preserve">(9 </t>
  </si>
  <si>
    <t xml:space="preserve">       (8 </t>
  </si>
  <si>
    <t xml:space="preserve">       (12 </t>
  </si>
  <si>
    <t xml:space="preserve">     (11 </t>
  </si>
  <si>
    <t xml:space="preserve">         (18 </t>
  </si>
  <si>
    <t xml:space="preserve">(19 </t>
  </si>
  <si>
    <t xml:space="preserve">(20 </t>
  </si>
  <si>
    <t xml:space="preserve">(21  </t>
  </si>
  <si>
    <t xml:space="preserve">  (14 </t>
  </si>
  <si>
    <t xml:space="preserve">         (7 </t>
  </si>
  <si>
    <t xml:space="preserve">(3 </t>
  </si>
  <si>
    <t xml:space="preserve">(2 </t>
  </si>
  <si>
    <t xml:space="preserve">   (6 </t>
  </si>
  <si>
    <t xml:space="preserve">(17 </t>
  </si>
  <si>
    <t xml:space="preserve">  (13 </t>
  </si>
  <si>
    <t xml:space="preserve">     (5 </t>
  </si>
  <si>
    <t xml:space="preserve">    (4 </t>
  </si>
  <si>
    <t xml:space="preserve">(1 </t>
  </si>
  <si>
    <t xml:space="preserve">  (16 </t>
  </si>
  <si>
    <t xml:space="preserve">    (15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</si>
</sst>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Book Antiqua"/>
      <family val="1"/>
    </font>
    <font>
      <sz val="11"/>
      <name val="Book Antiqua"/>
      <family val="1"/>
    </font>
    <font>
      <b/>
      <i/>
      <sz val="11"/>
      <name val="Book Antiqua"/>
      <family val="1"/>
    </font>
    <font>
      <b/>
      <i/>
      <sz val="11"/>
      <color indexed="12"/>
      <name val="Book Antiqua"/>
      <family val="1"/>
    </font>
    <font>
      <sz val="11"/>
      <color indexed="12"/>
      <name val="Book Antiqua"/>
      <family val="1"/>
    </font>
    <font>
      <b/>
      <sz val="11"/>
      <color indexed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Dot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64" fontId="3" fillId="0" borderId="0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0" xfId="0" applyNumberFormat="1" applyFont="1" applyBorder="1" applyAlignment="1" applyProtection="1">
      <alignment horizontal="left"/>
      <protection/>
    </xf>
    <xf numFmtId="164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164" fontId="4" fillId="0" borderId="11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64" fontId="4" fillId="0" borderId="12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left"/>
      <protection/>
    </xf>
    <xf numFmtId="0" fontId="4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Continuous"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164" fontId="6" fillId="0" borderId="0" xfId="0" applyNumberFormat="1" applyFont="1" applyBorder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 horizontal="left"/>
      <protection/>
    </xf>
    <xf numFmtId="164" fontId="7" fillId="0" borderId="0" xfId="0" applyNumberFormat="1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8" fillId="0" borderId="15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="75" zoomScaleNormal="75" zoomScalePageLayoutView="0" workbookViewId="0" topLeftCell="A1">
      <selection activeCell="F27" sqref="F27"/>
    </sheetView>
  </sheetViews>
  <sheetFormatPr defaultColWidth="9.140625" defaultRowHeight="12.75"/>
  <cols>
    <col min="1" max="1" width="19.28125" style="2" customWidth="1"/>
    <col min="2" max="2" width="3.7109375" style="6" customWidth="1"/>
    <col min="3" max="3" width="19.28125" style="2" customWidth="1"/>
    <col min="4" max="4" width="3.7109375" style="8" customWidth="1"/>
    <col min="5" max="5" width="17.28125" style="2" customWidth="1"/>
    <col min="6" max="6" width="9.140625" style="8" customWidth="1"/>
    <col min="7" max="7" width="13.00390625" style="8" customWidth="1"/>
    <col min="8" max="8" width="3.8515625" style="8" customWidth="1"/>
    <col min="9" max="10" width="9.7109375" style="8" customWidth="1"/>
    <col min="11" max="11" width="16.421875" style="8" customWidth="1"/>
    <col min="12" max="12" width="9.140625" style="8" customWidth="1"/>
    <col min="13" max="13" width="11.8515625" style="8" customWidth="1"/>
    <col min="14" max="14" width="17.7109375" style="8" customWidth="1"/>
    <col min="15" max="16384" width="9.140625" style="8" customWidth="1"/>
  </cols>
  <sheetData>
    <row r="1" spans="3:4" ht="16.5">
      <c r="C1" s="1" t="s">
        <v>8</v>
      </c>
      <c r="D1" s="7">
        <v>0</v>
      </c>
    </row>
    <row r="2" spans="3:6" ht="16.5">
      <c r="C2" s="44" t="s">
        <v>33</v>
      </c>
      <c r="D2" s="6"/>
      <c r="E2" s="39" t="str">
        <f>IF(AND(D1=0,D4=0),"W-4",IF(D1&gt;D4,C1,C4))</f>
        <v>W-4</v>
      </c>
      <c r="F2" s="7">
        <v>0</v>
      </c>
    </row>
    <row r="3" spans="3:5" ht="16.5">
      <c r="C3" s="45"/>
      <c r="D3" s="11"/>
      <c r="E3" s="12"/>
    </row>
    <row r="4" spans="3:5" ht="16.5">
      <c r="C4" s="3" t="s">
        <v>9</v>
      </c>
      <c r="D4" s="13">
        <v>0</v>
      </c>
      <c r="E4" s="14"/>
    </row>
    <row r="5" spans="1:9" ht="16.5">
      <c r="A5" s="1" t="s">
        <v>3</v>
      </c>
      <c r="B5" s="7">
        <v>0</v>
      </c>
      <c r="D5" s="15"/>
      <c r="E5" s="10" t="s">
        <v>31</v>
      </c>
      <c r="F5" s="46" t="str">
        <f>IF(AND(F2=0,F7=0),"W-13",IF(F2&gt;F7,E2,E7))</f>
        <v>W-13</v>
      </c>
      <c r="G5" s="47"/>
      <c r="H5" s="7">
        <v>0</v>
      </c>
      <c r="I5" s="16"/>
    </row>
    <row r="6" spans="1:7" ht="16.5">
      <c r="A6" s="42" t="s">
        <v>34</v>
      </c>
      <c r="C6" s="1" t="str">
        <f>IF(AND(B5=0,B8=0),"W-1",IF(B5&gt;B8,A5,A8))</f>
        <v>W-1</v>
      </c>
      <c r="D6" s="13">
        <v>0</v>
      </c>
      <c r="E6" s="10"/>
      <c r="F6" s="17"/>
      <c r="G6" s="18"/>
    </row>
    <row r="7" spans="1:7" ht="16.5">
      <c r="A7" s="43"/>
      <c r="B7" s="19"/>
      <c r="C7" s="42" t="s">
        <v>32</v>
      </c>
      <c r="D7" s="20"/>
      <c r="E7" s="40" t="str">
        <f>IF(AND(D6=0,D9=0),"W-5",IF(D6&gt;D9,C6,C9))</f>
        <v>W-5</v>
      </c>
      <c r="F7" s="13">
        <v>0</v>
      </c>
      <c r="G7" s="21"/>
    </row>
    <row r="8" spans="1:7" ht="16.5">
      <c r="A8" s="3" t="s">
        <v>4</v>
      </c>
      <c r="B8" s="7">
        <v>0</v>
      </c>
      <c r="C8" s="43"/>
      <c r="D8" s="6"/>
      <c r="F8" s="22"/>
      <c r="G8" s="21"/>
    </row>
    <row r="9" spans="3:7" ht="16.5">
      <c r="C9" s="3" t="s">
        <v>10</v>
      </c>
      <c r="D9" s="7">
        <v>0</v>
      </c>
      <c r="E9" s="23"/>
      <c r="F9" s="24"/>
      <c r="G9" s="21"/>
    </row>
    <row r="10" spans="6:12" ht="16.5">
      <c r="F10" s="22"/>
      <c r="G10" s="21"/>
      <c r="L10" s="6"/>
    </row>
    <row r="11" spans="3:12" ht="16.5">
      <c r="C11" s="1" t="s">
        <v>11</v>
      </c>
      <c r="D11" s="7">
        <v>0</v>
      </c>
      <c r="F11" s="22"/>
      <c r="G11" s="10" t="s">
        <v>30</v>
      </c>
      <c r="J11" s="47" t="str">
        <f>IF(AND(H5=0,H17=0),"W-17",IF(H5&gt;H17,F5,F17))</f>
        <v>W-17</v>
      </c>
      <c r="K11" s="47"/>
      <c r="L11" s="7">
        <v>0</v>
      </c>
    </row>
    <row r="12" spans="1:11" ht="16.5">
      <c r="A12" s="1" t="s">
        <v>2</v>
      </c>
      <c r="B12" s="7">
        <v>0</v>
      </c>
      <c r="C12" s="42" t="s">
        <v>29</v>
      </c>
      <c r="D12" s="6"/>
      <c r="E12" s="39" t="str">
        <f>IF(AND(D11=0,D14=0),"W-6",IF(D11&gt;D14,C11,C14))</f>
        <v>W-6</v>
      </c>
      <c r="F12" s="13">
        <v>0</v>
      </c>
      <c r="G12" s="21"/>
      <c r="H12" s="25"/>
      <c r="I12" s="17"/>
      <c r="J12" s="17"/>
      <c r="K12" s="18"/>
    </row>
    <row r="13" spans="1:11" ht="16.5">
      <c r="A13" s="42" t="s">
        <v>28</v>
      </c>
      <c r="C13" s="43"/>
      <c r="D13" s="11"/>
      <c r="E13" s="9"/>
      <c r="F13" s="22"/>
      <c r="G13" s="21"/>
      <c r="K13" s="21"/>
    </row>
    <row r="14" spans="1:11" ht="16.5">
      <c r="A14" s="43"/>
      <c r="B14" s="26"/>
      <c r="C14" s="3" t="str">
        <f>IF(AND(B12=0,B15=0),"W-2",IF(B12&gt;B15,A12,A15))</f>
        <v>W-2</v>
      </c>
      <c r="D14" s="13">
        <v>0</v>
      </c>
      <c r="E14" s="10"/>
      <c r="F14" s="22"/>
      <c r="G14" s="21"/>
      <c r="K14" s="21"/>
    </row>
    <row r="15" spans="1:11" ht="16.5">
      <c r="A15" s="3" t="s">
        <v>5</v>
      </c>
      <c r="B15" s="7">
        <v>0</v>
      </c>
      <c r="D15" s="15"/>
      <c r="E15" s="10"/>
      <c r="F15" s="22"/>
      <c r="G15" s="21"/>
      <c r="K15" s="21"/>
    </row>
    <row r="16" spans="1:11" ht="16.5">
      <c r="A16" s="1"/>
      <c r="B16" s="7"/>
      <c r="D16" s="15"/>
      <c r="E16" s="10"/>
      <c r="F16" s="22"/>
      <c r="G16" s="21"/>
      <c r="K16" s="21"/>
    </row>
    <row r="17" spans="1:11" ht="16.5">
      <c r="A17" s="1" t="s">
        <v>6</v>
      </c>
      <c r="B17" s="7">
        <v>0</v>
      </c>
      <c r="D17" s="15"/>
      <c r="E17" s="10" t="s">
        <v>25</v>
      </c>
      <c r="F17" s="46" t="str">
        <f>IF(AND(F12=0,F20=0),"W-14",IF(F12&gt;F20,E12,E20))</f>
        <v>W-14</v>
      </c>
      <c r="G17" s="48"/>
      <c r="H17" s="7">
        <v>0</v>
      </c>
      <c r="I17" s="16"/>
      <c r="K17" s="21"/>
    </row>
    <row r="18" spans="1:11" ht="16.5">
      <c r="A18" s="42" t="s">
        <v>27</v>
      </c>
      <c r="C18" s="1" t="str">
        <f>IF(AND(B17=0,B20=0),"W-3",IF(B17&gt;B20,A17,A20))</f>
        <v>W-3</v>
      </c>
      <c r="D18" s="13">
        <v>0</v>
      </c>
      <c r="E18" s="10"/>
      <c r="K18" s="21"/>
    </row>
    <row r="19" spans="1:11" ht="16.5">
      <c r="A19" s="43"/>
      <c r="B19" s="19"/>
      <c r="C19" s="42" t="s">
        <v>26</v>
      </c>
      <c r="D19" s="15"/>
      <c r="E19" s="10"/>
      <c r="J19" s="24"/>
      <c r="K19" s="21"/>
    </row>
    <row r="20" spans="1:14" ht="17.25" thickBot="1">
      <c r="A20" s="3" t="s">
        <v>7</v>
      </c>
      <c r="B20" s="7">
        <v>0</v>
      </c>
      <c r="C20" s="43"/>
      <c r="D20" s="20"/>
      <c r="E20" s="40" t="str">
        <f>IF(AND(D18=0,D21=0),"W-7",IF(D18&gt;D21,C18,C21))</f>
        <v>W-7</v>
      </c>
      <c r="F20" s="7">
        <v>0</v>
      </c>
      <c r="K20" s="10" t="s">
        <v>23</v>
      </c>
      <c r="L20" s="55" t="str">
        <f>IF(AND(L11=0,L29=0),"W-20",IF(L11&gt;L29,J11,K29))</f>
        <v>W-20</v>
      </c>
      <c r="M20" s="56"/>
      <c r="N20" s="7">
        <v>0</v>
      </c>
    </row>
    <row r="21" spans="3:13" ht="16.5">
      <c r="C21" s="3" t="s">
        <v>14</v>
      </c>
      <c r="D21" s="7">
        <v>0</v>
      </c>
      <c r="K21" s="21"/>
      <c r="L21" s="53" t="s">
        <v>1</v>
      </c>
      <c r="M21" s="54"/>
    </row>
    <row r="22" spans="11:13" ht="16.5">
      <c r="K22" s="21"/>
      <c r="L22" s="22"/>
      <c r="M22" s="27"/>
    </row>
    <row r="23" spans="11:13" ht="13.5" customHeight="1">
      <c r="K23" s="21"/>
      <c r="L23" s="24"/>
      <c r="M23" s="28"/>
    </row>
    <row r="24" spans="1:13" ht="16.5">
      <c r="A24" s="1" t="str">
        <f>IF(AND(D1=0,D4=0),"L-4",IF(D1&gt;D4,C4,C1))</f>
        <v>L-4</v>
      </c>
      <c r="B24" s="7">
        <v>0</v>
      </c>
      <c r="K24" s="21"/>
      <c r="L24" s="22"/>
      <c r="M24" s="28"/>
    </row>
    <row r="25" spans="1:14" ht="17.25" thickBot="1">
      <c r="A25" s="42" t="s">
        <v>18</v>
      </c>
      <c r="C25" s="39" t="str">
        <f>IF(AND(B24=0,B27=0),"W-8",IF(B24&gt;B27,A24,A27))</f>
        <v>W-8</v>
      </c>
      <c r="D25" s="7">
        <v>0</v>
      </c>
      <c r="E25" s="1" t="str">
        <f>IF(AND(F12=0,F20=0),"L-14",IF(F12&gt;F20,E20,E12))</f>
        <v>L-14</v>
      </c>
      <c r="F25" s="7">
        <v>0</v>
      </c>
      <c r="H25" s="4"/>
      <c r="I25" s="4"/>
      <c r="K25" s="21"/>
      <c r="L25" s="29" t="s">
        <v>12</v>
      </c>
      <c r="M25" s="28"/>
      <c r="N25" s="30">
        <f>IF(AND(N20=0,N33=0),"",IF(N20&gt;N33,L20,L33))</f>
      </c>
    </row>
    <row r="26" spans="1:14" ht="16.5">
      <c r="A26" s="43"/>
      <c r="B26" s="11"/>
      <c r="C26" s="12"/>
      <c r="D26" s="6"/>
      <c r="E26" s="42" t="s">
        <v>35</v>
      </c>
      <c r="F26" s="46" t="str">
        <f>IF(AND(F25=0,F28=0),"W-16",IF(F25&gt;F28,E25,E28))</f>
        <v>W-16</v>
      </c>
      <c r="G26" s="47"/>
      <c r="H26" s="7">
        <v>0</v>
      </c>
      <c r="I26" s="50" t="str">
        <f>IF(AND(H5=0,H17=0),"L-17",IF(H5&gt;H17,F17,F5))</f>
        <v>L-17</v>
      </c>
      <c r="J26" s="50"/>
      <c r="K26" s="31">
        <v>0</v>
      </c>
      <c r="L26" s="22"/>
      <c r="M26" s="32" t="s">
        <v>24</v>
      </c>
      <c r="N26" s="33" t="s">
        <v>13</v>
      </c>
    </row>
    <row r="27" spans="1:13" ht="16.5">
      <c r="A27" s="3" t="str">
        <f>IF(AND(B12=0,B15=0),"L-2",IF(B12&gt;B15,A15,A12))</f>
        <v>L-2</v>
      </c>
      <c r="B27" s="13">
        <v>0</v>
      </c>
      <c r="C27" s="14"/>
      <c r="D27" s="6"/>
      <c r="E27" s="43"/>
      <c r="F27" s="17"/>
      <c r="G27" s="18"/>
      <c r="H27" s="6"/>
      <c r="I27" s="17"/>
      <c r="J27" s="18"/>
      <c r="K27" s="21"/>
      <c r="L27" s="22"/>
      <c r="M27" s="28"/>
    </row>
    <row r="28" spans="2:13" ht="16.5">
      <c r="B28" s="15"/>
      <c r="C28" s="14" t="s">
        <v>20</v>
      </c>
      <c r="D28" s="20"/>
      <c r="E28" s="3" t="str">
        <f>IF(AND(D25=0,D30=0),"W-11",IF(D25&gt;D30,C25,C30))</f>
        <v>W-11</v>
      </c>
      <c r="F28" s="34">
        <v>0</v>
      </c>
      <c r="G28" s="21"/>
      <c r="H28" s="35"/>
      <c r="I28" s="24"/>
      <c r="J28" s="21"/>
      <c r="K28" s="21"/>
      <c r="L28" s="22"/>
      <c r="M28" s="28"/>
    </row>
    <row r="29" spans="1:13" ht="16.5">
      <c r="A29" s="39" t="str">
        <f>IF(AND(D6=0,D9=0),"L-5",IF(D6&gt;D9,C9,C6))</f>
        <v>L-5</v>
      </c>
      <c r="B29" s="13">
        <v>0</v>
      </c>
      <c r="C29" s="14"/>
      <c r="D29" s="6"/>
      <c r="E29" s="5"/>
      <c r="F29" s="36"/>
      <c r="G29" s="21"/>
      <c r="H29" s="35"/>
      <c r="I29" s="24"/>
      <c r="J29" s="10" t="s">
        <v>22</v>
      </c>
      <c r="K29" s="41" t="str">
        <f>IF(AND(K26=0,K31=0),"W-19",IF(K26&gt;K31,I26,I31))</f>
        <v>W-19</v>
      </c>
      <c r="L29" s="13">
        <v>0</v>
      </c>
      <c r="M29" s="28"/>
    </row>
    <row r="30" spans="1:13" ht="16.5">
      <c r="A30" s="42" t="s">
        <v>17</v>
      </c>
      <c r="B30" s="20"/>
      <c r="C30" s="3" t="str">
        <f>IF(AND(D6=0,D9=0),"W-9",IF(D6&gt;D9,C9,C6))</f>
        <v>W-9</v>
      </c>
      <c r="D30" s="7">
        <v>0</v>
      </c>
      <c r="F30" s="24"/>
      <c r="G30" s="21"/>
      <c r="H30" s="6"/>
      <c r="I30" s="22"/>
      <c r="J30" s="21"/>
      <c r="L30" s="22"/>
      <c r="M30" s="28"/>
    </row>
    <row r="31" spans="1:13" ht="16.5">
      <c r="A31" s="43"/>
      <c r="D31" s="6"/>
      <c r="F31" s="22"/>
      <c r="G31" s="10" t="s">
        <v>21</v>
      </c>
      <c r="H31" s="26"/>
      <c r="I31" s="47" t="str">
        <f>IF(AND(H26=0,H33=0),"W-18",IF(H26&gt;H33,F26,F33))</f>
        <v>W-18</v>
      </c>
      <c r="J31" s="48"/>
      <c r="K31" s="7">
        <v>0</v>
      </c>
      <c r="L31" s="22"/>
      <c r="M31" s="28"/>
    </row>
    <row r="32" spans="1:13" ht="16.5">
      <c r="A32" s="40" t="str">
        <f>IF(AND(B17=0,B20=0),"L-3",IF(B17&gt;B20,A20,A17))</f>
        <v>L-3</v>
      </c>
      <c r="B32" s="7">
        <v>0</v>
      </c>
      <c r="D32" s="6"/>
      <c r="E32" s="1" t="str">
        <f>IF(AND(F2=0,F7=0),"L-13",IF(F2&gt;F7,E7,E2))</f>
        <v>L-13</v>
      </c>
      <c r="F32" s="13">
        <v>0</v>
      </c>
      <c r="G32" s="21"/>
      <c r="H32" s="6"/>
      <c r="L32" s="22"/>
      <c r="M32" s="28"/>
    </row>
    <row r="33" spans="4:14" ht="16.5">
      <c r="D33" s="6"/>
      <c r="E33" s="42" t="s">
        <v>36</v>
      </c>
      <c r="F33" s="46" t="str">
        <f>IF(AND(F32=0,F35=0),"W-15",IF(F32&gt;F35,E32,E35))</f>
        <v>W-15</v>
      </c>
      <c r="G33" s="48"/>
      <c r="H33" s="37">
        <v>0</v>
      </c>
      <c r="I33" s="38"/>
      <c r="L33" s="51">
        <f>IF(AND(L11=0,L29=0),"",IF(L11&gt;L29,"",J11))</f>
      </c>
      <c r="M33" s="52"/>
      <c r="N33" s="7">
        <v>0</v>
      </c>
    </row>
    <row r="34" spans="3:13" ht="16.5">
      <c r="C34" s="1" t="str">
        <f>IF(AND(D11=0,D14=0),"L-6",IF(D11&gt;D14,C14,C11))</f>
        <v>L-6</v>
      </c>
      <c r="D34" s="7">
        <v>0</v>
      </c>
      <c r="E34" s="43"/>
      <c r="L34" s="49" t="s">
        <v>15</v>
      </c>
      <c r="M34" s="49"/>
    </row>
    <row r="35" spans="3:13" ht="16.5">
      <c r="C35" s="42" t="s">
        <v>19</v>
      </c>
      <c r="D35" s="26"/>
      <c r="E35" s="3" t="str">
        <f>IF(AND(D34=0,D37=0),"W-12",IF(D34&gt;D37,C34,C37))</f>
        <v>W-12</v>
      </c>
      <c r="F35" s="7">
        <v>0</v>
      </c>
      <c r="L35" s="49" t="s">
        <v>0</v>
      </c>
      <c r="M35" s="49"/>
    </row>
    <row r="36" spans="1:4" ht="16.5">
      <c r="A36" s="39" t="str">
        <f>IF(AND(B5=0,B8=0),"L-1",IF(B5&gt;B8,A8,A5))</f>
        <v>L-1</v>
      </c>
      <c r="B36" s="7">
        <v>0</v>
      </c>
      <c r="C36" s="43"/>
      <c r="D36" s="6"/>
    </row>
    <row r="37" spans="1:4" ht="16.5">
      <c r="A37" s="42" t="s">
        <v>16</v>
      </c>
      <c r="B37" s="26"/>
      <c r="C37" s="3" t="str">
        <f>IF(AND(B36=0,B39=0),"W-10",IF(B36&gt;B39,A36,A39))</f>
        <v>W-10</v>
      </c>
      <c r="D37" s="7">
        <v>0</v>
      </c>
    </row>
    <row r="38" ht="16.5">
      <c r="A38" s="43"/>
    </row>
    <row r="39" spans="1:2" ht="16.5">
      <c r="A39" s="40" t="str">
        <f>IF(AND(D18=0,D21=0),"L-7",IF(D18&gt;D21,C21,C18))</f>
        <v>L-7</v>
      </c>
      <c r="B39" s="7">
        <v>0</v>
      </c>
    </row>
  </sheetData>
  <sheetProtection/>
  <mergeCells count="25">
    <mergeCell ref="F33:G33"/>
    <mergeCell ref="L34:M34"/>
    <mergeCell ref="L35:M35"/>
    <mergeCell ref="I31:J31"/>
    <mergeCell ref="I26:J26"/>
    <mergeCell ref="J11:K11"/>
    <mergeCell ref="L33:M33"/>
    <mergeCell ref="L21:M21"/>
    <mergeCell ref="L20:M20"/>
    <mergeCell ref="A25:A26"/>
    <mergeCell ref="A30:A31"/>
    <mergeCell ref="E26:E27"/>
    <mergeCell ref="F5:G5"/>
    <mergeCell ref="F17:G17"/>
    <mergeCell ref="F26:G26"/>
    <mergeCell ref="C35:C36"/>
    <mergeCell ref="E33:E34"/>
    <mergeCell ref="A37:A38"/>
    <mergeCell ref="C2:C3"/>
    <mergeCell ref="C7:C8"/>
    <mergeCell ref="C12:C13"/>
    <mergeCell ref="C19:C20"/>
    <mergeCell ref="A6:A7"/>
    <mergeCell ref="A13:A14"/>
    <mergeCell ref="A18:A19"/>
  </mergeCells>
  <printOptions horizontalCentered="1" verticalCentered="1"/>
  <pageMargins left="0.17" right="0.18" top="0.56" bottom="0.16" header="0.16" footer="0.16"/>
  <pageSetup fitToHeight="1" fitToWidth="1" horizontalDpi="600" verticalDpi="600" orientation="landscape" scale="84" r:id="rId1"/>
  <headerFooter alignWithMargins="0">
    <oddHeader>&amp;C&amp;"Book Antiqua,Bold Italic"&amp;12Babe Ruth League, Inc.
11-Team Double Elimination Bracket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</dc:creator>
  <cp:keywords/>
  <dc:description/>
  <cp:lastModifiedBy>Colleen Higgins</cp:lastModifiedBy>
  <cp:lastPrinted>2011-07-11T18:57:35Z</cp:lastPrinted>
  <dcterms:created xsi:type="dcterms:W3CDTF">2002-04-01T18:48:28Z</dcterms:created>
  <dcterms:modified xsi:type="dcterms:W3CDTF">2014-06-19T15:39:41Z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1035882171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