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3-Team Dbl Elimination Bracket" sheetId="1" r:id="rId1"/>
  </sheets>
  <definedNames>
    <definedName name="_xlnm.Print_Area" localSheetId="0">'13-Team Dbl Elimination Bracket'!$A$1:$P$52</definedName>
  </definedNames>
  <calcPr fullCalcOnLoad="1"/>
</workbook>
</file>

<file path=xl/sharedStrings.xml><?xml version="1.0" encoding="utf-8"?>
<sst xmlns="http://schemas.openxmlformats.org/spreadsheetml/2006/main" count="43" uniqueCount="43">
  <si>
    <t>if first loss</t>
  </si>
  <si>
    <t>Winner</t>
  </si>
  <si>
    <t>team 3</t>
  </si>
  <si>
    <t>team 1</t>
  </si>
  <si>
    <t>team 2</t>
  </si>
  <si>
    <t>team 4</t>
  </si>
  <si>
    <t>team 5</t>
  </si>
  <si>
    <t>team 6</t>
  </si>
  <si>
    <t>team 7</t>
  </si>
  <si>
    <t>team 8</t>
  </si>
  <si>
    <t>team 9</t>
  </si>
  <si>
    <t>team 10</t>
  </si>
  <si>
    <t>or</t>
  </si>
  <si>
    <t>Champion</t>
  </si>
  <si>
    <t>team 11</t>
  </si>
  <si>
    <t>team 12</t>
  </si>
  <si>
    <t xml:space="preserve">(1 </t>
  </si>
  <si>
    <t xml:space="preserve">(2 </t>
  </si>
  <si>
    <t xml:space="preserve">(3 </t>
  </si>
  <si>
    <t xml:space="preserve">(4 </t>
  </si>
  <si>
    <t xml:space="preserve">(5 </t>
  </si>
  <si>
    <t xml:space="preserve">(6 </t>
  </si>
  <si>
    <t xml:space="preserve">(7 </t>
  </si>
  <si>
    <t xml:space="preserve">(19 </t>
  </si>
  <si>
    <t xml:space="preserve">(22 </t>
  </si>
  <si>
    <t xml:space="preserve">       (9 </t>
  </si>
  <si>
    <t xml:space="preserve">(23 </t>
  </si>
  <si>
    <t xml:space="preserve">(21 </t>
  </si>
  <si>
    <t xml:space="preserve">       (14 </t>
  </si>
  <si>
    <t>team 13</t>
  </si>
  <si>
    <t xml:space="preserve">(8 </t>
  </si>
  <si>
    <t xml:space="preserve">(9 </t>
  </si>
  <si>
    <t xml:space="preserve">(15 </t>
  </si>
  <si>
    <t xml:space="preserve">(16 </t>
  </si>
  <si>
    <t xml:space="preserve">(24 </t>
  </si>
  <si>
    <t xml:space="preserve">       (11 </t>
  </si>
  <si>
    <t xml:space="preserve">       (12 </t>
  </si>
  <si>
    <t xml:space="preserve">       (13 </t>
  </si>
  <si>
    <t xml:space="preserve">(18 </t>
  </si>
  <si>
    <t xml:space="preserve">(17 </t>
  </si>
  <si>
    <t xml:space="preserve">(20 </t>
  </si>
  <si>
    <t>Loser of 24</t>
  </si>
  <si>
    <t xml:space="preserve">(25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</si>
</sst>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b/>
      <i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color indexed="12"/>
      <name val="Book Antiqua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164" fontId="3" fillId="0" borderId="1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Continuous"/>
    </xf>
    <xf numFmtId="164" fontId="3" fillId="0" borderId="0" xfId="0" applyNumberFormat="1" applyFont="1" applyAlignment="1" applyProtection="1">
      <alignment horizontal="right"/>
      <protection/>
    </xf>
    <xf numFmtId="0" fontId="4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left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6" fillId="0" borderId="2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4" fontId="4" fillId="0" borderId="4" xfId="0" applyNumberFormat="1" applyFont="1" applyBorder="1" applyAlignment="1" applyProtection="1">
      <alignment horizontal="right" vertical="center"/>
      <protection/>
    </xf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164" fontId="3" fillId="0" borderId="16" xfId="0" applyNumberFormat="1" applyFont="1" applyBorder="1" applyAlignment="1" applyProtection="1">
      <alignment horizontal="right"/>
      <protection/>
    </xf>
    <xf numFmtId="0" fontId="0" fillId="0" borderId="4" xfId="0" applyBorder="1" applyAlignment="1">
      <alignment/>
    </xf>
    <xf numFmtId="164" fontId="4" fillId="0" borderId="2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4" fillId="0" borderId="2" xfId="0" applyNumberFormat="1" applyFont="1" applyBorder="1" applyAlignment="1" applyProtection="1">
      <alignment vertical="center"/>
      <protection/>
    </xf>
    <xf numFmtId="0" fontId="4" fillId="0" borderId="6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164" fontId="4" fillId="0" borderId="6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" name="Line 13"/>
        <xdr:cNvSpPr>
          <a:spLocks/>
        </xdr:cNvSpPr>
      </xdr:nvSpPr>
      <xdr:spPr>
        <a:xfrm>
          <a:off x="9525" y="35623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2" name="Line 15"/>
        <xdr:cNvSpPr>
          <a:spLocks/>
        </xdr:cNvSpPr>
      </xdr:nvSpPr>
      <xdr:spPr>
        <a:xfrm flipV="1">
          <a:off x="9525" y="29337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1038225</xdr:colOff>
      <xdr:row>26</xdr:row>
      <xdr:rowOff>0</xdr:rowOff>
    </xdr:to>
    <xdr:sp>
      <xdr:nvSpPr>
        <xdr:cNvPr id="3" name="Line 18"/>
        <xdr:cNvSpPr>
          <a:spLocks/>
        </xdr:cNvSpPr>
      </xdr:nvSpPr>
      <xdr:spPr>
        <a:xfrm>
          <a:off x="1295400" y="54578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152400</xdr:rowOff>
    </xdr:to>
    <xdr:sp>
      <xdr:nvSpPr>
        <xdr:cNvPr id="4" name="Line 19"/>
        <xdr:cNvSpPr>
          <a:spLocks/>
        </xdr:cNvSpPr>
      </xdr:nvSpPr>
      <xdr:spPr>
        <a:xfrm flipH="1">
          <a:off x="2343150" y="5457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3.7109375" style="9" customWidth="1"/>
    <col min="3" max="3" width="15.7109375" style="2" customWidth="1"/>
    <col min="4" max="4" width="3.7109375" style="11" customWidth="1"/>
    <col min="5" max="5" width="16.421875" style="2" customWidth="1"/>
    <col min="6" max="6" width="9.140625" style="11" customWidth="1"/>
    <col min="7" max="7" width="11.00390625" style="11" customWidth="1"/>
    <col min="8" max="8" width="3.57421875" style="11" customWidth="1"/>
    <col min="9" max="9" width="14.7109375" style="11" customWidth="1"/>
    <col min="10" max="10" width="2.8515625" style="11" bestFit="1" customWidth="1"/>
    <col min="11" max="11" width="14.7109375" style="11" customWidth="1"/>
    <col min="12" max="12" width="3.28125" style="11" customWidth="1"/>
    <col min="13" max="13" width="19.7109375" style="11" customWidth="1"/>
    <col min="14" max="15" width="9.140625" style="11" customWidth="1"/>
    <col min="16" max="16" width="15.421875" style="11" customWidth="1"/>
    <col min="17" max="16384" width="9.140625" style="11" customWidth="1"/>
  </cols>
  <sheetData>
    <row r="1" spans="3:4" ht="16.5">
      <c r="C1" s="1" t="s">
        <v>14</v>
      </c>
      <c r="D1" s="10">
        <v>0</v>
      </c>
    </row>
    <row r="2" spans="3:6" ht="16.5">
      <c r="C2" s="45" t="s">
        <v>21</v>
      </c>
      <c r="D2" s="9"/>
      <c r="E2" s="8" t="str">
        <f>IF(AND(D1=0,D4=0),"W-6",IF(D1&gt;D4,C1,C4))</f>
        <v>W-6</v>
      </c>
      <c r="F2" s="10">
        <v>0</v>
      </c>
    </row>
    <row r="3" spans="1:5" ht="16.5">
      <c r="A3" s="1" t="s">
        <v>3</v>
      </c>
      <c r="B3" s="10">
        <v>0</v>
      </c>
      <c r="C3" s="44"/>
      <c r="D3" s="12"/>
      <c r="E3" s="13"/>
    </row>
    <row r="4" spans="1:5" ht="16.5">
      <c r="A4" s="43" t="s">
        <v>16</v>
      </c>
      <c r="C4" s="3" t="str">
        <f>IF(AND(B3=0,B6=0),"W-1",IF(B3&gt;B6,A3,A6))</f>
        <v>W-1</v>
      </c>
      <c r="D4" s="14">
        <v>0</v>
      </c>
      <c r="E4" s="6"/>
    </row>
    <row r="5" spans="1:8" ht="16.5">
      <c r="A5" s="44"/>
      <c r="B5" s="15"/>
      <c r="D5" s="16"/>
      <c r="E5" s="52" t="s">
        <v>32</v>
      </c>
      <c r="F5" s="46" t="str">
        <f>IF(AND(F2=0,F8=0),"W-15",IF(F2&gt;F8,E2,E8))</f>
        <v>W-15</v>
      </c>
      <c r="G5" s="47"/>
      <c r="H5" s="10">
        <v>0</v>
      </c>
    </row>
    <row r="6" spans="1:7" ht="16.5">
      <c r="A6" s="3" t="s">
        <v>4</v>
      </c>
      <c r="B6" s="10">
        <v>0</v>
      </c>
      <c r="D6" s="9"/>
      <c r="E6" s="44"/>
      <c r="F6" s="32"/>
      <c r="G6" s="24"/>
    </row>
    <row r="7" spans="3:8" ht="16.5">
      <c r="C7" s="1" t="s">
        <v>15</v>
      </c>
      <c r="D7" s="14">
        <v>0</v>
      </c>
      <c r="E7" s="6"/>
      <c r="F7" s="25"/>
      <c r="G7" s="30"/>
      <c r="H7" s="10"/>
    </row>
    <row r="8" spans="1:8" ht="16.5">
      <c r="A8" s="1" t="s">
        <v>2</v>
      </c>
      <c r="B8" s="10">
        <v>0</v>
      </c>
      <c r="C8" s="45" t="s">
        <v>22</v>
      </c>
      <c r="D8" s="16"/>
      <c r="E8" s="7" t="str">
        <f>IF(AND(D7=0,D10=0),"W-7",IF(D7&gt;D10,C7,C10))</f>
        <v>W-7</v>
      </c>
      <c r="F8" s="14">
        <v>0</v>
      </c>
      <c r="G8" s="18"/>
      <c r="H8" s="9"/>
    </row>
    <row r="9" spans="1:8" ht="16.5">
      <c r="A9" s="43" t="s">
        <v>17</v>
      </c>
      <c r="C9" s="44"/>
      <c r="D9" s="15"/>
      <c r="F9" s="19"/>
      <c r="G9" s="18"/>
      <c r="H9" s="9"/>
    </row>
    <row r="10" spans="1:13" ht="16.5">
      <c r="A10" s="44"/>
      <c r="B10" s="20"/>
      <c r="C10" s="7" t="str">
        <f>IF(AND(B8=0,B11=0),"W-2",IF(B8&gt;B11,A8,A11))</f>
        <v>W-2</v>
      </c>
      <c r="D10" s="10">
        <v>0</v>
      </c>
      <c r="E10" s="21"/>
      <c r="F10" s="22"/>
      <c r="G10" s="18"/>
      <c r="H10" s="9"/>
      <c r="I10" s="4"/>
      <c r="J10" s="4"/>
      <c r="K10" s="4"/>
      <c r="L10" s="4"/>
      <c r="M10" s="4"/>
    </row>
    <row r="11" spans="1:14" ht="16.5">
      <c r="A11" s="3" t="s">
        <v>5</v>
      </c>
      <c r="B11" s="10">
        <v>0</v>
      </c>
      <c r="C11" s="5"/>
      <c r="D11" s="9"/>
      <c r="E11" s="21"/>
      <c r="F11" s="22"/>
      <c r="G11" s="44" t="s">
        <v>23</v>
      </c>
      <c r="H11" s="9"/>
      <c r="I11" s="4"/>
      <c r="J11" s="4"/>
      <c r="K11" s="4"/>
      <c r="L11" s="4"/>
      <c r="M11" s="8" t="str">
        <f>IF(AND(H5=0,H22=0),"W-19",IF(H5&gt;H22,F5,F22))</f>
        <v>W-19</v>
      </c>
      <c r="N11" s="10">
        <v>0</v>
      </c>
    </row>
    <row r="12" spans="3:13" ht="16.5">
      <c r="C12"/>
      <c r="D12"/>
      <c r="F12" s="19"/>
      <c r="G12" s="49"/>
      <c r="H12" s="15"/>
      <c r="I12" s="23"/>
      <c r="J12" s="23"/>
      <c r="K12" s="23"/>
      <c r="L12" s="23"/>
      <c r="M12" s="24"/>
    </row>
    <row r="13" spans="3:13" ht="16.5">
      <c r="C13"/>
      <c r="D13"/>
      <c r="E13"/>
      <c r="F13" s="14"/>
      <c r="G13" s="18"/>
      <c r="H13" s="9"/>
      <c r="M13" s="18"/>
    </row>
    <row r="14" spans="1:13" ht="16.5">
      <c r="A14" s="1" t="s">
        <v>6</v>
      </c>
      <c r="B14" s="10">
        <v>0</v>
      </c>
      <c r="C14"/>
      <c r="D14"/>
      <c r="E14"/>
      <c r="G14" s="18"/>
      <c r="H14" s="9"/>
      <c r="M14" s="18"/>
    </row>
    <row r="15" spans="1:13" ht="16.5">
      <c r="A15" s="43" t="s">
        <v>18</v>
      </c>
      <c r="C15" s="50" t="str">
        <f>IF(AND(B14=0,B17=0),"W-3",IF(B14&gt;B17,A14,A17))</f>
        <v>W-3</v>
      </c>
      <c r="D15" s="10">
        <v>0</v>
      </c>
      <c r="E15"/>
      <c r="F15" s="19"/>
      <c r="G15" s="18"/>
      <c r="H15" s="9"/>
      <c r="M15" s="18"/>
    </row>
    <row r="16" spans="1:13" ht="16.5">
      <c r="A16" s="44"/>
      <c r="B16" s="15"/>
      <c r="C16" s="13"/>
      <c r="D16" s="9"/>
      <c r="E16"/>
      <c r="G16" s="18"/>
      <c r="M16" s="18"/>
    </row>
    <row r="17" spans="1:13" ht="16.5">
      <c r="A17" s="3" t="s">
        <v>7</v>
      </c>
      <c r="B17" s="10">
        <v>0</v>
      </c>
      <c r="C17" s="6"/>
      <c r="D17" s="9"/>
      <c r="E17"/>
      <c r="G17" s="18"/>
      <c r="M17" s="18"/>
    </row>
    <row r="18" spans="1:13" ht="16.5">
      <c r="A18" s="1"/>
      <c r="B18" s="10"/>
      <c r="C18" s="52" t="s">
        <v>30</v>
      </c>
      <c r="E18" s="50" t="str">
        <f>IF(AND(D15=0,D21=0),"W-8",IF(D15&gt;D21,C15,C21))</f>
        <v>W-8</v>
      </c>
      <c r="F18" s="10">
        <v>0</v>
      </c>
      <c r="G18" s="30"/>
      <c r="M18" s="18"/>
    </row>
    <row r="19" spans="3:13" ht="16.5">
      <c r="C19" s="44"/>
      <c r="D19" s="32"/>
      <c r="E19" s="51"/>
      <c r="G19" s="18"/>
      <c r="M19" s="18"/>
    </row>
    <row r="20" spans="1:16" ht="17.25" thickBot="1">
      <c r="A20" s="1" t="s">
        <v>8</v>
      </c>
      <c r="B20" s="10">
        <v>0</v>
      </c>
      <c r="C20" s="6"/>
      <c r="E20" s="6"/>
      <c r="G20" s="18"/>
      <c r="M20" s="6" t="s">
        <v>34</v>
      </c>
      <c r="N20" s="35" t="str">
        <f>IF(AND(N11=0,N34=0)," ",IF(N11&gt;N34,M11,M34))</f>
        <v> </v>
      </c>
      <c r="O20" s="36"/>
      <c r="P20" s="10">
        <v>0</v>
      </c>
    </row>
    <row r="21" spans="1:15" ht="16.5">
      <c r="A21" s="43" t="s">
        <v>19</v>
      </c>
      <c r="B21" s="20"/>
      <c r="C21" s="7" t="str">
        <f>IF(AND(B20=0,B23=0),"W-4",IF(B20&gt;B23,A20,A23))</f>
        <v>W-4</v>
      </c>
      <c r="D21" s="10">
        <v>0</v>
      </c>
      <c r="E21" s="6"/>
      <c r="G21" s="18"/>
      <c r="M21" s="18"/>
      <c r="N21" s="33" t="s">
        <v>1</v>
      </c>
      <c r="O21" s="34"/>
    </row>
    <row r="22" spans="1:15" ht="16.5">
      <c r="A22" s="44"/>
      <c r="E22" s="52" t="s">
        <v>33</v>
      </c>
      <c r="F22" s="46" t="str">
        <f>IF(AND(F18=0,F27=0),"W-16",IF(F18&gt;F27,E18,E27))</f>
        <v>W-16</v>
      </c>
      <c r="G22" s="48"/>
      <c r="H22" s="10">
        <v>0</v>
      </c>
      <c r="M22" s="18"/>
      <c r="N22" s="25"/>
      <c r="O22" s="26"/>
    </row>
    <row r="23" spans="1:15" ht="16.5">
      <c r="A23" s="3" t="s">
        <v>9</v>
      </c>
      <c r="B23" s="10">
        <v>0</v>
      </c>
      <c r="E23" s="44"/>
      <c r="M23" s="18"/>
      <c r="N23" s="25"/>
      <c r="O23" s="26"/>
    </row>
    <row r="24" spans="1:15" ht="16.5">
      <c r="A24" s="1"/>
      <c r="B24" s="10"/>
      <c r="E24" s="6"/>
      <c r="M24" s="18"/>
      <c r="N24" s="25"/>
      <c r="O24" s="26"/>
    </row>
    <row r="25" spans="1:15" ht="16.5">
      <c r="A25" s="1" t="s">
        <v>10</v>
      </c>
      <c r="B25" s="10">
        <v>0</v>
      </c>
      <c r="E25" s="6"/>
      <c r="M25" s="18"/>
      <c r="N25" s="19"/>
      <c r="O25" s="26"/>
    </row>
    <row r="26" spans="1:15" ht="16.5">
      <c r="A26" s="43" t="s">
        <v>20</v>
      </c>
      <c r="B26" s="20"/>
      <c r="C26" s="50" t="str">
        <f>IF(AND(B25=0,B28=0),"W-5",IF(B25&gt;B28,A25,A28))</f>
        <v>W-5</v>
      </c>
      <c r="D26" s="10">
        <v>0</v>
      </c>
      <c r="E26" s="6"/>
      <c r="M26" s="18"/>
      <c r="N26" s="19"/>
      <c r="O26" s="26"/>
    </row>
    <row r="27" spans="1:15" ht="16.5">
      <c r="A27" s="44"/>
      <c r="C27" s="43" t="s">
        <v>31</v>
      </c>
      <c r="D27" s="20"/>
      <c r="E27" s="3" t="str">
        <f>IF(AND(D26=0,D29=0),"W-9",IF(D26&gt;D29,C26,C29))</f>
        <v>W-9</v>
      </c>
      <c r="F27" s="10">
        <v>0</v>
      </c>
      <c r="M27" s="18"/>
      <c r="N27" s="19"/>
      <c r="O27" s="26"/>
    </row>
    <row r="28" spans="1:15" ht="16.5">
      <c r="A28" s="3" t="s">
        <v>11</v>
      </c>
      <c r="B28" s="10">
        <v>0</v>
      </c>
      <c r="C28" s="44"/>
      <c r="D28" s="9"/>
      <c r="M28" s="18"/>
      <c r="N28" s="19"/>
      <c r="O28" s="26"/>
    </row>
    <row r="29" spans="3:15" ht="16.5">
      <c r="C29" s="3" t="s">
        <v>29</v>
      </c>
      <c r="D29" s="10">
        <v>0</v>
      </c>
      <c r="M29" s="18"/>
      <c r="N29" s="19"/>
      <c r="O29" s="26"/>
    </row>
    <row r="30" spans="13:15" ht="16.5">
      <c r="M30" s="18"/>
      <c r="N30" s="19"/>
      <c r="O30" s="26"/>
    </row>
    <row r="31" spans="6:15" ht="16.5">
      <c r="F31"/>
      <c r="G31" s="1" t="str">
        <f>IF(AND(F18=0,F27=0),"L-16",IF(F18&gt;F27,E27,E18))</f>
        <v>L-16</v>
      </c>
      <c r="H31" s="14">
        <v>0</v>
      </c>
      <c r="K31" s="1" t="str">
        <f>IF(AND(H5=0,H22=0),"L-19",IF(H5&gt;H22,F22,F5))</f>
        <v>L-19</v>
      </c>
      <c r="L31" s="14">
        <v>0</v>
      </c>
      <c r="M31" s="18"/>
      <c r="N31" s="19"/>
      <c r="O31" s="26"/>
    </row>
    <row r="32" spans="3:15" ht="16.5">
      <c r="C32" s="1" t="str">
        <f>IF(AND(D1=0,D4=0),"L-6",IF(D1&gt;D4,C4,C1))</f>
        <v>L-6</v>
      </c>
      <c r="D32" s="10">
        <v>0</v>
      </c>
      <c r="F32" s="23"/>
      <c r="G32" s="24"/>
      <c r="J32" s="23"/>
      <c r="K32" s="24"/>
      <c r="M32" s="18"/>
      <c r="N32" s="19"/>
      <c r="O32" s="26"/>
    </row>
    <row r="33" spans="3:15" ht="16.5">
      <c r="C33" s="43" t="s">
        <v>28</v>
      </c>
      <c r="D33" s="56"/>
      <c r="E33" s="1" t="str">
        <f>IF(AND(D32=0,D35=0),"W-14",IF(D32&gt;D35,C32,C35))</f>
        <v>W-14</v>
      </c>
      <c r="F33" s="14">
        <v>0</v>
      </c>
      <c r="G33" s="52" t="s">
        <v>27</v>
      </c>
      <c r="H33"/>
      <c r="I33" s="1" t="str">
        <f>IF(AND(H31=0,H36=0),"W-21",IF(H31&gt;H36,G31,G36))</f>
        <v>W-21</v>
      </c>
      <c r="J33" s="14">
        <v>0</v>
      </c>
      <c r="K33" s="27"/>
      <c r="L33" s="1"/>
      <c r="M33" s="18"/>
      <c r="N33" s="19"/>
      <c r="O33" s="26"/>
    </row>
    <row r="34" spans="1:15" ht="16.5">
      <c r="A34" s="1" t="str">
        <f>IF(AND(B14=0,B17=0),"L-3",IF(B14&gt;B17,A17,A14))</f>
        <v>L-3</v>
      </c>
      <c r="B34" s="10">
        <v>0</v>
      </c>
      <c r="C34" s="44"/>
      <c r="D34"/>
      <c r="E34" s="51"/>
      <c r="G34" s="52"/>
      <c r="H34" s="57"/>
      <c r="I34" s="51"/>
      <c r="J34" s="61"/>
      <c r="K34" s="52" t="s">
        <v>26</v>
      </c>
      <c r="L34" s="65"/>
      <c r="M34" s="7" t="str">
        <f>IF(AND(L31=0,L37=0),"W-23",IF(L31&gt;L37,K31,K37))</f>
        <v>W-23</v>
      </c>
      <c r="N34" s="14">
        <v>0</v>
      </c>
      <c r="O34" s="28"/>
    </row>
    <row r="35" spans="1:16" ht="17.25" thickBot="1">
      <c r="A35" s="43" t="s">
        <v>25</v>
      </c>
      <c r="C35" s="3" t="str">
        <f>IF(AND(B34=0,B37=0),"W-9",IF(B34&gt;B37,A34,A37))</f>
        <v>W-9</v>
      </c>
      <c r="D35" s="10">
        <v>0</v>
      </c>
      <c r="E35" s="55"/>
      <c r="F35" s="53"/>
      <c r="G35" s="55"/>
      <c r="H35" s="53"/>
      <c r="I35" s="54"/>
      <c r="J35" s="61"/>
      <c r="K35" s="52"/>
      <c r="L35" s="53"/>
      <c r="M35" s="23"/>
      <c r="N35" s="63" t="s">
        <v>12</v>
      </c>
      <c r="O35" s="41" t="s">
        <v>42</v>
      </c>
      <c r="P35" s="29">
        <f>IF(AND(P20=0,P42=0),"",IF(P20&gt;P42,N20,N42))</f>
      </c>
    </row>
    <row r="36" spans="1:16" ht="16.5">
      <c r="A36" s="44"/>
      <c r="B36" s="12"/>
      <c r="C36"/>
      <c r="D36"/>
      <c r="E36" s="52" t="s">
        <v>39</v>
      </c>
      <c r="F36" s="58"/>
      <c r="G36" s="7" t="str">
        <f>IF(AND(F33=0,F39=0),"W-17",IF(F33&gt;F39,E33,E39))</f>
        <v>W-17</v>
      </c>
      <c r="H36" s="14">
        <v>0</v>
      </c>
      <c r="I36" s="54"/>
      <c r="J36" s="61"/>
      <c r="K36" s="54"/>
      <c r="L36" s="53"/>
      <c r="M36" s="19"/>
      <c r="N36" s="64"/>
      <c r="O36" s="42"/>
      <c r="P36" s="31" t="s">
        <v>13</v>
      </c>
    </row>
    <row r="37" spans="1:15" ht="16.5">
      <c r="A37" s="7" t="str">
        <f>IF(AND(B20=0,B23=0),"L-4",IF(B20&gt;B23,A23,A20))</f>
        <v>L-4</v>
      </c>
      <c r="B37" s="14">
        <v>0</v>
      </c>
      <c r="C37"/>
      <c r="D37"/>
      <c r="E37" s="52"/>
      <c r="F37"/>
      <c r="G37"/>
      <c r="H37" s="53"/>
      <c r="I37" s="52" t="s">
        <v>24</v>
      </c>
      <c r="J37" s="62"/>
      <c r="K37" s="7" t="str">
        <f>IF(AND(J33=0,J44=0),"W-22",IF(J33&gt;J44,I33,I44))</f>
        <v>W-22</v>
      </c>
      <c r="L37" s="14">
        <v>0</v>
      </c>
      <c r="O37" s="28"/>
    </row>
    <row r="38" spans="2:15" ht="16.5">
      <c r="B38" s="16"/>
      <c r="C38" s="1" t="str">
        <f>IF(AND(B25=0,B28=0),"L-5",IF(B25&gt;B28,A28,A25))</f>
        <v>L-5</v>
      </c>
      <c r="D38" s="10">
        <v>0</v>
      </c>
      <c r="E38" s="54"/>
      <c r="F38"/>
      <c r="G38"/>
      <c r="H38" s="53"/>
      <c r="I38" s="52"/>
      <c r="J38" s="59"/>
      <c r="K38" s="59"/>
      <c r="L38" s="59"/>
      <c r="N38" s="19"/>
      <c r="O38" s="28"/>
    </row>
    <row r="39" spans="1:15" ht="16.5">
      <c r="A39" s="53"/>
      <c r="B39" s="53"/>
      <c r="C39" s="43" t="s">
        <v>35</v>
      </c>
      <c r="D39" s="9"/>
      <c r="E39" s="7" t="str">
        <f>IF(AND(D38=0,D41=0),"W-11",IF(D38&gt;D41,C38,C41))</f>
        <v>W-11</v>
      </c>
      <c r="F39" s="10">
        <v>0</v>
      </c>
      <c r="G39"/>
      <c r="H39" s="53"/>
      <c r="I39" s="54"/>
      <c r="J39" s="53"/>
      <c r="K39" s="53"/>
      <c r="L39" s="53"/>
      <c r="N39" s="19"/>
      <c r="O39" s="28"/>
    </row>
    <row r="40" spans="1:15" ht="16.5">
      <c r="A40" s="53"/>
      <c r="B40" s="53"/>
      <c r="C40" s="44"/>
      <c r="D40" s="12"/>
      <c r="E40"/>
      <c r="F40"/>
      <c r="G40"/>
      <c r="H40" s="53"/>
      <c r="I40" s="54"/>
      <c r="J40" s="53"/>
      <c r="K40" s="53"/>
      <c r="L40" s="53"/>
      <c r="N40" s="19"/>
      <c r="O40" s="28"/>
    </row>
    <row r="41" spans="1:15" ht="16.5">
      <c r="A41" s="53"/>
      <c r="B41" s="53"/>
      <c r="C41" s="7" t="str">
        <f>IF(AND(D7=0,D10=0),"L-7",IF(D7&gt;D10,C10,C7))</f>
        <v>L-7</v>
      </c>
      <c r="D41" s="14">
        <v>0</v>
      </c>
      <c r="E41"/>
      <c r="F41"/>
      <c r="G41"/>
      <c r="H41" s="53"/>
      <c r="I41" s="54"/>
      <c r="J41" s="53"/>
      <c r="K41" s="53"/>
      <c r="L41" s="53"/>
      <c r="N41" s="19"/>
      <c r="O41" s="28"/>
    </row>
    <row r="42" spans="1:16" ht="16.5">
      <c r="A42" s="53"/>
      <c r="B42" s="53"/>
      <c r="C42" s="11"/>
      <c r="E42"/>
      <c r="F42"/>
      <c r="G42" s="1" t="str">
        <f>IF(AND(F2=0,F8=0),"L-15",IF(F2&gt;F8,E8,E2))</f>
        <v>L-15</v>
      </c>
      <c r="H42" s="14">
        <v>0</v>
      </c>
      <c r="I42" s="54"/>
      <c r="J42" s="53"/>
      <c r="K42" s="53"/>
      <c r="L42" s="53"/>
      <c r="N42" s="39">
        <f>IF(AND(N11=0,N34=0),"",IF(N11&gt;N34,"",#REF!))</f>
      </c>
      <c r="O42" s="40"/>
      <c r="P42" s="10">
        <v>0</v>
      </c>
    </row>
    <row r="43" spans="1:16" ht="16.5">
      <c r="A43" s="53"/>
      <c r="B43" s="53"/>
      <c r="C43" s="1" t="str">
        <f>IF(AND(B3=0,B6=0),"L-1",IF(B3&gt;B6,A6,A3))</f>
        <v>L-1</v>
      </c>
      <c r="D43" s="10">
        <v>0</v>
      </c>
      <c r="E43"/>
      <c r="F43" s="57"/>
      <c r="G43" s="51"/>
      <c r="H43" s="53"/>
      <c r="I43" s="54"/>
      <c r="J43" s="53"/>
      <c r="K43" s="53"/>
      <c r="L43" s="53"/>
      <c r="N43" s="37" t="s">
        <v>41</v>
      </c>
      <c r="O43" s="37"/>
      <c r="P43" s="17"/>
    </row>
    <row r="44" spans="1:16" ht="16.5">
      <c r="A44" s="53"/>
      <c r="B44" s="53"/>
      <c r="C44" s="43" t="s">
        <v>36</v>
      </c>
      <c r="D44" s="9"/>
      <c r="E44" s="1" t="str">
        <f>IF(AND(D43=0,D46=0),"W-12",IF(D43&gt;D46,C43,C46))</f>
        <v>W-12</v>
      </c>
      <c r="F44" s="14">
        <v>0</v>
      </c>
      <c r="G44" s="52" t="s">
        <v>40</v>
      </c>
      <c r="H44" s="58"/>
      <c r="I44" s="7" t="str">
        <f>IF(AND(H42=0,H46=0),"W-20",IF(H42&gt;H46,G42,G46))</f>
        <v>W-20</v>
      </c>
      <c r="J44" s="10">
        <v>0</v>
      </c>
      <c r="K44" s="10"/>
      <c r="L44" s="60"/>
      <c r="N44" s="38" t="s">
        <v>0</v>
      </c>
      <c r="O44" s="38"/>
      <c r="P44" s="17"/>
    </row>
    <row r="45" spans="1:16" ht="16.5">
      <c r="A45" s="53"/>
      <c r="B45" s="53"/>
      <c r="C45" s="44"/>
      <c r="D45" s="12"/>
      <c r="E45" s="51"/>
      <c r="F45" s="53"/>
      <c r="G45" s="52"/>
      <c r="H45"/>
      <c r="I45"/>
      <c r="J45"/>
      <c r="K45"/>
      <c r="L45"/>
      <c r="N45" s="4"/>
      <c r="O45" s="4"/>
      <c r="P45" s="17"/>
    </row>
    <row r="46" spans="1:12" ht="16.5">
      <c r="A46"/>
      <c r="B46"/>
      <c r="C46" s="7" t="str">
        <f>IF(AND(D15=0,D21=0),"L-8",IF(D15&gt;D21,C21,C15))</f>
        <v>L-8</v>
      </c>
      <c r="D46" s="14">
        <v>0</v>
      </c>
      <c r="E46" s="52" t="s">
        <v>38</v>
      </c>
      <c r="F46" s="58"/>
      <c r="G46" s="7" t="str">
        <f>IF(AND(F44=0,F49=0),"W-18",IF(F44&gt;F49,E44,E49))</f>
        <v>W-18</v>
      </c>
      <c r="H46" s="14">
        <v>0</v>
      </c>
      <c r="I46"/>
      <c r="J46"/>
      <c r="K46"/>
      <c r="L46"/>
    </row>
    <row r="47" spans="1:12" ht="16.5">
      <c r="A47"/>
      <c r="B47"/>
      <c r="C47"/>
      <c r="D47"/>
      <c r="E47" s="52"/>
      <c r="H47"/>
      <c r="I47"/>
      <c r="J47"/>
      <c r="K47"/>
      <c r="L47"/>
    </row>
    <row r="48" spans="1:12" ht="16.5">
      <c r="A48"/>
      <c r="B48"/>
      <c r="C48" s="1" t="str">
        <f>IF(AND(B8=0,B11=0),"L-2",IF(B8&gt;B11,A11,A8))</f>
        <v>L-2</v>
      </c>
      <c r="D48" s="10">
        <v>0</v>
      </c>
      <c r="E48" s="55"/>
      <c r="F48"/>
      <c r="G48"/>
      <c r="H48"/>
      <c r="I48"/>
      <c r="J48"/>
      <c r="K48"/>
      <c r="L48"/>
    </row>
    <row r="49" spans="1:12" ht="16.5">
      <c r="A49"/>
      <c r="B49"/>
      <c r="C49" s="43" t="s">
        <v>37</v>
      </c>
      <c r="D49" s="9"/>
      <c r="E49" s="7" t="str">
        <f>IF(AND(D48=0,D51=0),"W-13",IF(D48&gt;D51,C48,C51))</f>
        <v>W-13</v>
      </c>
      <c r="F49" s="10">
        <v>0</v>
      </c>
      <c r="G49"/>
      <c r="H49"/>
      <c r="I49"/>
      <c r="J49"/>
      <c r="K49"/>
      <c r="L49"/>
    </row>
    <row r="50" spans="1:12" ht="16.5">
      <c r="A50"/>
      <c r="B50"/>
      <c r="C50" s="44"/>
      <c r="D50" s="12"/>
      <c r="E50"/>
      <c r="F50"/>
      <c r="G50"/>
      <c r="H50"/>
      <c r="I50"/>
      <c r="J50"/>
      <c r="K50"/>
      <c r="L50"/>
    </row>
    <row r="51" spans="1:12" ht="16.5">
      <c r="A51"/>
      <c r="B51"/>
      <c r="C51" s="7" t="str">
        <f>IF(AND(D26=0,D29=0),"L-9",IF(D26&gt;D29,C29,C26))</f>
        <v>L-9</v>
      </c>
      <c r="D51" s="14">
        <v>0</v>
      </c>
      <c r="E51"/>
      <c r="F51"/>
      <c r="G51"/>
      <c r="H51"/>
      <c r="I51"/>
      <c r="J51"/>
      <c r="K51"/>
      <c r="L51"/>
    </row>
    <row r="52" spans="1:12" ht="16.5">
      <c r="A52"/>
      <c r="B52"/>
      <c r="C52"/>
      <c r="D52"/>
      <c r="E52"/>
      <c r="F52"/>
      <c r="G52"/>
      <c r="H52"/>
      <c r="I52"/>
      <c r="J52"/>
      <c r="K52"/>
      <c r="L52"/>
    </row>
    <row r="53" spans="3:12" ht="16.5">
      <c r="C53"/>
      <c r="D53"/>
      <c r="E53"/>
      <c r="F53"/>
      <c r="G53"/>
      <c r="H53"/>
      <c r="I53"/>
      <c r="J53"/>
      <c r="K53"/>
      <c r="L53"/>
    </row>
    <row r="54" spans="3:12" ht="16.5">
      <c r="C54"/>
      <c r="D54"/>
      <c r="E54"/>
      <c r="F54"/>
      <c r="G54"/>
      <c r="H54"/>
      <c r="I54"/>
      <c r="J54"/>
      <c r="K54"/>
      <c r="L54"/>
    </row>
    <row r="55" spans="3:12" ht="16.5">
      <c r="C55"/>
      <c r="D55"/>
      <c r="E55"/>
      <c r="F55"/>
      <c r="G55"/>
      <c r="H55"/>
      <c r="I55"/>
      <c r="J55"/>
      <c r="K55"/>
      <c r="L55"/>
    </row>
    <row r="56" spans="3:12" ht="16.5">
      <c r="C56"/>
      <c r="D56"/>
      <c r="E56"/>
      <c r="F56"/>
      <c r="G56"/>
      <c r="H56"/>
      <c r="I56"/>
      <c r="J56"/>
      <c r="K56"/>
      <c r="L56"/>
    </row>
  </sheetData>
  <mergeCells count="32">
    <mergeCell ref="E36:E37"/>
    <mergeCell ref="E46:E47"/>
    <mergeCell ref="C49:C50"/>
    <mergeCell ref="C33:C34"/>
    <mergeCell ref="G44:G45"/>
    <mergeCell ref="G33:G34"/>
    <mergeCell ref="E5:E6"/>
    <mergeCell ref="E22:E23"/>
    <mergeCell ref="C39:C40"/>
    <mergeCell ref="I37:I38"/>
    <mergeCell ref="A26:A27"/>
    <mergeCell ref="C27:C28"/>
    <mergeCell ref="C18:C19"/>
    <mergeCell ref="K34:K35"/>
    <mergeCell ref="C44:C45"/>
    <mergeCell ref="C8:C9"/>
    <mergeCell ref="F5:G5"/>
    <mergeCell ref="F22:G22"/>
    <mergeCell ref="G11:G12"/>
    <mergeCell ref="A4:A5"/>
    <mergeCell ref="C2:C3"/>
    <mergeCell ref="A21:A22"/>
    <mergeCell ref="A15:A16"/>
    <mergeCell ref="A9:A10"/>
    <mergeCell ref="A35:A36"/>
    <mergeCell ref="N21:O21"/>
    <mergeCell ref="N20:O20"/>
    <mergeCell ref="N43:O43"/>
    <mergeCell ref="N44:O44"/>
    <mergeCell ref="N42:O42"/>
    <mergeCell ref="O35:O36"/>
    <mergeCell ref="N35:N36"/>
  </mergeCells>
  <printOptions horizontalCentered="1" verticalCentered="1"/>
  <pageMargins left="0.17" right="0.18" top="0.55" bottom="0.16" header="0.16" footer="0.16"/>
  <pageSetup fitToHeight="1" fitToWidth="1" horizontalDpi="600" verticalDpi="600" orientation="landscape" scale="65" r:id="rId2"/>
  <headerFooter alignWithMargins="0">
    <oddHeader>&amp;C&amp;"Book Antiqua,Bold Italic"&amp;12Babe Ruth League, Inc.
13-Team Double Elimination Bracket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Colleen Higgins</cp:lastModifiedBy>
  <cp:lastPrinted>2006-06-20T14:16:00Z</cp:lastPrinted>
  <dcterms:created xsi:type="dcterms:W3CDTF">2002-04-01T18:48:28Z</dcterms:created>
  <dcterms:modified xsi:type="dcterms:W3CDTF">2006-06-20T14:16:06Z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-989073830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